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4" i="1" l="1"/>
  <c r="T33" i="1" l="1"/>
  <c r="T34" i="1" s="1"/>
  <c r="T35" i="1" s="1"/>
  <c r="T39" i="1" s="1"/>
  <c r="R33" i="1"/>
  <c r="R34" i="1" s="1"/>
  <c r="R35" i="1" s="1"/>
  <c r="R39" i="1" s="1"/>
  <c r="P33" i="1"/>
  <c r="P34" i="1" s="1"/>
  <c r="P35" i="1" s="1"/>
  <c r="P39" i="1" s="1"/>
  <c r="N33" i="1"/>
  <c r="N34" i="1" s="1"/>
  <c r="N35" i="1" s="1"/>
  <c r="N39" i="1" s="1"/>
  <c r="L33" i="1"/>
  <c r="L34" i="1" s="1"/>
  <c r="L35" i="1" s="1"/>
  <c r="L39" i="1" s="1"/>
  <c r="J33" i="1"/>
  <c r="J34" i="1" s="1"/>
  <c r="J35" i="1" s="1"/>
  <c r="J39" i="1" s="1"/>
  <c r="H33" i="1"/>
  <c r="H34" i="1" s="1"/>
  <c r="H35" i="1" s="1"/>
  <c r="H39" i="1" s="1"/>
  <c r="F33" i="1"/>
  <c r="F34" i="1" s="1"/>
  <c r="F35" i="1" s="1"/>
  <c r="F39" i="1" s="1"/>
  <c r="D33" i="1"/>
  <c r="D34" i="1" s="1"/>
  <c r="D35" i="1" s="1"/>
  <c r="D39" i="1" s="1"/>
  <c r="B33" i="1"/>
  <c r="B35" i="1" s="1"/>
  <c r="B39" i="1" s="1"/>
</calcChain>
</file>

<file path=xl/sharedStrings.xml><?xml version="1.0" encoding="utf-8"?>
<sst xmlns="http://schemas.openxmlformats.org/spreadsheetml/2006/main" count="155" uniqueCount="43">
  <si>
    <t>µg/l</t>
  </si>
  <si>
    <t>kg/m³</t>
  </si>
  <si>
    <t>m³/m³</t>
  </si>
  <si>
    <t>Pa.m³/mol</t>
  </si>
  <si>
    <t>g/mol</t>
  </si>
  <si>
    <t>Pa</t>
  </si>
  <si>
    <t>°C</t>
  </si>
  <si>
    <t>mg/l</t>
  </si>
  <si>
    <t>l/kg</t>
  </si>
  <si>
    <t>-</t>
  </si>
  <si>
    <t>mg/kg ds</t>
  </si>
  <si>
    <t>INPUT DATA</t>
  </si>
  <si>
    <t>Properties of the soil layer</t>
  </si>
  <si>
    <r>
      <t>soil bulk density (</t>
    </r>
    <r>
      <rPr>
        <sz val="11"/>
        <color theme="1"/>
        <rFont val="Calibri"/>
        <family val="2"/>
      </rPr>
      <t>ρs)</t>
    </r>
  </si>
  <si>
    <r>
      <t>water-filled porosity (</t>
    </r>
    <r>
      <rPr>
        <sz val="11"/>
        <color theme="1"/>
        <rFont val="Calibri"/>
        <family val="2"/>
      </rPr>
      <t>θw)</t>
    </r>
  </si>
  <si>
    <r>
      <t>air-filled porosity (</t>
    </r>
    <r>
      <rPr>
        <sz val="11"/>
        <color theme="1"/>
        <rFont val="Calibri"/>
        <family val="2"/>
      </rPr>
      <t>θa)</t>
    </r>
  </si>
  <si>
    <t>Chemical data</t>
  </si>
  <si>
    <t>chemical 2</t>
  </si>
  <si>
    <t>chemical 3</t>
  </si>
  <si>
    <t>chemical 4</t>
  </si>
  <si>
    <t>chemical 5</t>
  </si>
  <si>
    <t>chemical 6</t>
  </si>
  <si>
    <t>chemical 7</t>
  </si>
  <si>
    <t>chemical 8</t>
  </si>
  <si>
    <t>chemical 9</t>
  </si>
  <si>
    <t>chemical 10</t>
  </si>
  <si>
    <t>Henry's law coefficient (H)</t>
  </si>
  <si>
    <t>temperature for value of H</t>
  </si>
  <si>
    <t>vapour pressure (P)</t>
  </si>
  <si>
    <t>solubility (S)</t>
  </si>
  <si>
    <t>temperature for value of P</t>
  </si>
  <si>
    <t>sorption coefficient (Kd)</t>
  </si>
  <si>
    <t>INTERMEDIARY RESULTS</t>
  </si>
  <si>
    <t>Henry's law coefficient</t>
  </si>
  <si>
    <t>dimensionless Henry's law coefficient (H')</t>
  </si>
  <si>
    <t>H' at soil temperature of 10 °C</t>
  </si>
  <si>
    <t>RESULT</t>
  </si>
  <si>
    <t>soil concentration</t>
  </si>
  <si>
    <t>molar mass</t>
  </si>
  <si>
    <t>chemical 1</t>
  </si>
  <si>
    <t>The following parameters needs only to be filled in if no value for H is available:</t>
  </si>
  <si>
    <t>chemical name</t>
  </si>
  <si>
    <t>concentration in groundwater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</si>
</sst>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quotePrefix="1"/>
    <xf numFmtId="0" fontId="0" fillId="3" borderId="1" xfId="0" applyFill="1" applyBorder="1"/>
    <xf numFmtId="0" fontId="0" fillId="0" borderId="0" xfId="0" applyFill="1" applyBorder="1"/>
    <xf numFmtId="0" fontId="4" fillId="0" borderId="0" xfId="0" applyFont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0" xfId="0" applyFill="1"/>
    <xf numFmtId="0" fontId="2" fillId="0" borderId="0" xfId="0" applyFont="1" applyFill="1" applyBorder="1"/>
    <xf numFmtId="0" fontId="5" fillId="0" borderId="0" xfId="0" applyFont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3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8</xdr:row>
      <xdr:rowOff>9525</xdr:rowOff>
    </xdr:from>
    <xdr:ext cx="5270161" cy="609013"/>
    <xdr:sp macro="" textlink="">
      <xdr:nvSpPr>
        <xdr:cNvPr id="2" name="TextBox 1"/>
        <xdr:cNvSpPr txBox="1"/>
      </xdr:nvSpPr>
      <xdr:spPr>
        <a:xfrm>
          <a:off x="3981450" y="1533525"/>
          <a:ext cx="5270161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The soil</a:t>
          </a:r>
          <a:r>
            <a:rPr lang="en-GB" sz="1100" baseline="0"/>
            <a:t> property values can be found at the S-Risk tab 'Soil' after switching to Tier 2.</a:t>
          </a:r>
        </a:p>
        <a:p>
          <a:r>
            <a:rPr lang="en-GB" sz="1100" baseline="0"/>
            <a:t>The values to be used are those from the artificial soil layer you have created to simulate</a:t>
          </a:r>
        </a:p>
        <a:p>
          <a:r>
            <a:rPr lang="en-GB" sz="1100" baseline="0"/>
            <a:t>the situation of a basement  in contact with groundwater.</a:t>
          </a:r>
          <a:endParaRPr lang="en-GB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8753475" cy="436786"/>
    <xdr:sp macro="" textlink="">
      <xdr:nvSpPr>
        <xdr:cNvPr id="3" name="TextBox 2"/>
        <xdr:cNvSpPr txBox="1"/>
      </xdr:nvSpPr>
      <xdr:spPr>
        <a:xfrm>
          <a:off x="0" y="190500"/>
          <a:ext cx="8753475" cy="436786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This calculation tool is part of the S-Risk FAQ on 'basement</a:t>
          </a:r>
          <a:r>
            <a:rPr lang="en-GB" sz="1100" baseline="0"/>
            <a:t> in groundwater'. It allows to calculate a surrogate soil concentration for the artificial soil layer corresponding to the groundwater layer. It is applicable to organic contaminants in concentrations below their solubility limit.</a:t>
          </a:r>
        </a:p>
      </xdr:txBody>
    </xdr:sp>
    <xdr:clientData/>
  </xdr:oneCellAnchor>
  <xdr:oneCellAnchor>
    <xdr:from>
      <xdr:col>21</xdr:col>
      <xdr:colOff>9525</xdr:colOff>
      <xdr:row>14</xdr:row>
      <xdr:rowOff>114300</xdr:rowOff>
    </xdr:from>
    <xdr:ext cx="4016228" cy="264560"/>
    <xdr:sp macro="" textlink="">
      <xdr:nvSpPr>
        <xdr:cNvPr id="4" name="TextBox 3"/>
        <xdr:cNvSpPr txBox="1"/>
      </xdr:nvSpPr>
      <xdr:spPr>
        <a:xfrm>
          <a:off x="16497300" y="2781300"/>
          <a:ext cx="4016228" cy="26456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Enter</a:t>
          </a:r>
          <a:r>
            <a:rPr lang="en-GB" sz="1100" baseline="0"/>
            <a:t> the measured groundwater concentration for each chemical.</a:t>
          </a:r>
          <a:endParaRPr lang="en-GB" sz="1100"/>
        </a:p>
      </xdr:txBody>
    </xdr:sp>
    <xdr:clientData/>
  </xdr:oneCellAnchor>
  <xdr:oneCellAnchor>
    <xdr:from>
      <xdr:col>21</xdr:col>
      <xdr:colOff>0</xdr:colOff>
      <xdr:row>21</xdr:row>
      <xdr:rowOff>0</xdr:rowOff>
    </xdr:from>
    <xdr:ext cx="5406224" cy="609013"/>
    <xdr:sp macro="" textlink="">
      <xdr:nvSpPr>
        <xdr:cNvPr id="5" name="TextBox 4"/>
        <xdr:cNvSpPr txBox="1"/>
      </xdr:nvSpPr>
      <xdr:spPr>
        <a:xfrm>
          <a:off x="16411575" y="3619500"/>
          <a:ext cx="5406224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If a value for H is available for</a:t>
          </a:r>
          <a:r>
            <a:rPr lang="en-GB" sz="1100" baseline="0"/>
            <a:t> the chemical (you can find it on the Chemical tab of S-risk</a:t>
          </a:r>
        </a:p>
        <a:p>
          <a:r>
            <a:rPr lang="en-GB" sz="1100" baseline="0"/>
            <a:t>or in the Chemical substance sheets), enter this value and the corresponding temperature.</a:t>
          </a:r>
        </a:p>
        <a:p>
          <a:r>
            <a:rPr lang="en-GB" sz="1100" baseline="0"/>
            <a:t>Otherwise, leave this field blank.</a:t>
          </a:r>
          <a:endParaRPr lang="en-GB" sz="1100"/>
        </a:p>
      </xdr:txBody>
    </xdr:sp>
    <xdr:clientData/>
  </xdr:oneCellAnchor>
  <xdr:oneCellAnchor>
    <xdr:from>
      <xdr:col>21</xdr:col>
      <xdr:colOff>0</xdr:colOff>
      <xdr:row>25</xdr:row>
      <xdr:rowOff>114300</xdr:rowOff>
    </xdr:from>
    <xdr:ext cx="5661293" cy="609013"/>
    <xdr:sp macro="" textlink="">
      <xdr:nvSpPr>
        <xdr:cNvPr id="6" name="TextBox 5"/>
        <xdr:cNvSpPr txBox="1"/>
      </xdr:nvSpPr>
      <xdr:spPr>
        <a:xfrm>
          <a:off x="16411575" y="4305300"/>
          <a:ext cx="5661293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a value for H is not available for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chemical (you can check this on the Chemical tab of S-risk</a:t>
          </a:r>
          <a:endParaRPr lang="en-GB">
            <a:effectLst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in the Chemical substance sheets), leave the field for H blank and fill in the fields for </a:t>
          </a:r>
        </a:p>
        <a:p>
          <a:r>
            <a:rPr lang="en-GB" sz="1100"/>
            <a:t>molar mass, vapour pressure and solubility and corresponding teperatures.</a:t>
          </a:r>
        </a:p>
      </xdr:txBody>
    </xdr:sp>
    <xdr:clientData/>
  </xdr:oneCellAnchor>
  <xdr:oneCellAnchor>
    <xdr:from>
      <xdr:col>21</xdr:col>
      <xdr:colOff>19050</xdr:colOff>
      <xdr:row>16</xdr:row>
      <xdr:rowOff>28575</xdr:rowOff>
    </xdr:from>
    <xdr:ext cx="7478779" cy="781240"/>
    <xdr:sp macro="" textlink="">
      <xdr:nvSpPr>
        <xdr:cNvPr id="7" name="TextBox 6"/>
        <xdr:cNvSpPr txBox="1"/>
      </xdr:nvSpPr>
      <xdr:spPr>
        <a:xfrm>
          <a:off x="16506825" y="3076575"/>
          <a:ext cx="7478779" cy="78124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The Kd value can be calculated</a:t>
          </a:r>
          <a:r>
            <a:rPr lang="en-GB" sz="1100" baseline="0"/>
            <a:t> using the equations in Chapter 2 of the S-Risk TGD, or you can perform</a:t>
          </a:r>
        </a:p>
        <a:p>
          <a:r>
            <a:rPr lang="en-GB" sz="1100" baseline="0"/>
            <a:t>a simple S-Risk calculation for a soil layer with the soil properties filled in above. Just enter a soil concentation</a:t>
          </a:r>
        </a:p>
        <a:p>
          <a:r>
            <a:rPr lang="en-GB" sz="1100"/>
            <a:t>that</a:t>
          </a:r>
          <a:r>
            <a:rPr lang="en-GB" sz="1100" baseline="0"/>
            <a:t> will not exceed the solubility in pore water. From  the results report, take the concentration on the solid soil phase</a:t>
          </a:r>
        </a:p>
        <a:p>
          <a:r>
            <a:rPr lang="en-GB" sz="1100" baseline="0"/>
            <a:t>and in the soil water phase and calculate Kd as : concentration solid phase  (mg/kg) * 1000/concentration water phase (mg/m³)</a:t>
          </a:r>
          <a:endParaRPr lang="en-GB" sz="1100"/>
        </a:p>
      </xdr:txBody>
    </xdr:sp>
    <xdr:clientData/>
  </xdr:oneCellAnchor>
  <xdr:oneCellAnchor>
    <xdr:from>
      <xdr:col>21</xdr:col>
      <xdr:colOff>0</xdr:colOff>
      <xdr:row>37</xdr:row>
      <xdr:rowOff>171450</xdr:rowOff>
    </xdr:from>
    <xdr:ext cx="4465710" cy="264560"/>
    <xdr:sp macro="" textlink="">
      <xdr:nvSpPr>
        <xdr:cNvPr id="8" name="TextBox 7"/>
        <xdr:cNvSpPr txBox="1"/>
      </xdr:nvSpPr>
      <xdr:spPr>
        <a:xfrm>
          <a:off x="16411575" y="7029450"/>
          <a:ext cx="4465710" cy="26456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Use this value as the surrogate soil concentration</a:t>
          </a:r>
          <a:r>
            <a:rPr lang="en-GB" sz="1100" baseline="0"/>
            <a:t> for the artificial soil layer.</a:t>
          </a:r>
          <a:endParaRPr lang="en-GB" sz="1100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8753475" cy="436786"/>
    <xdr:sp macro="" textlink="">
      <xdr:nvSpPr>
        <xdr:cNvPr id="9" name="TextBox 8"/>
        <xdr:cNvSpPr txBox="1"/>
      </xdr:nvSpPr>
      <xdr:spPr>
        <a:xfrm>
          <a:off x="0" y="7620000"/>
          <a:ext cx="8753475" cy="436786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VITO makes this calculation tool available to third</a:t>
          </a:r>
          <a:r>
            <a:rPr lang="en-GB" sz="1100" baseline="0"/>
            <a:t> parties as part of its S-Risk services. However, VITO can not be hold responsible for the results originating from the use of this calculation tool.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5:U39"/>
  <sheetViews>
    <sheetView tabSelected="1" topLeftCell="A13" workbookViewId="0">
      <selection activeCell="B9" sqref="B9"/>
    </sheetView>
  </sheetViews>
  <sheetFormatPr defaultRowHeight="15" x14ac:dyDescent="0.25"/>
  <cols>
    <col min="1" max="1" width="39" bestFit="1" customWidth="1"/>
    <col min="2" max="2" width="10.28515625" bestFit="1" customWidth="1"/>
    <col min="3" max="3" width="10.42578125" bestFit="1" customWidth="1"/>
    <col min="4" max="4" width="10.42578125" customWidth="1"/>
    <col min="5" max="5" width="10.42578125" bestFit="1" customWidth="1"/>
    <col min="6" max="6" width="10.28515625" bestFit="1" customWidth="1"/>
    <col min="7" max="7" width="10.42578125" bestFit="1" customWidth="1"/>
    <col min="8" max="8" width="10.28515625" bestFit="1" customWidth="1"/>
    <col min="9" max="9" width="10.42578125" bestFit="1" customWidth="1"/>
    <col min="10" max="10" width="10.28515625" bestFit="1" customWidth="1"/>
    <col min="11" max="11" width="10.42578125" bestFit="1" customWidth="1"/>
    <col min="12" max="12" width="10.28515625" bestFit="1" customWidth="1"/>
    <col min="13" max="13" width="10.42578125" bestFit="1" customWidth="1"/>
    <col min="14" max="14" width="10.28515625" bestFit="1" customWidth="1"/>
    <col min="15" max="15" width="10.42578125" bestFit="1" customWidth="1"/>
    <col min="16" max="16" width="10.28515625" bestFit="1" customWidth="1"/>
    <col min="17" max="17" width="10.42578125" bestFit="1" customWidth="1"/>
    <col min="18" max="18" width="10.28515625" bestFit="1" customWidth="1"/>
    <col min="19" max="19" width="10.42578125" bestFit="1" customWidth="1"/>
    <col min="20" max="20" width="11.28515625" bestFit="1" customWidth="1"/>
    <col min="21" max="21" width="10.42578125" bestFit="1" customWidth="1"/>
  </cols>
  <sheetData>
    <row r="5" spans="1:21" x14ac:dyDescent="0.25">
      <c r="A5" s="1" t="s">
        <v>11</v>
      </c>
    </row>
    <row r="6" spans="1:21" x14ac:dyDescent="0.25">
      <c r="A6" s="1"/>
    </row>
    <row r="7" spans="1:21" x14ac:dyDescent="0.25">
      <c r="A7" s="5" t="s">
        <v>12</v>
      </c>
    </row>
    <row r="8" spans="1:21" x14ac:dyDescent="0.25">
      <c r="A8" s="5"/>
    </row>
    <row r="9" spans="1:21" x14ac:dyDescent="0.25">
      <c r="A9" t="s">
        <v>13</v>
      </c>
      <c r="B9" s="12">
        <v>1480</v>
      </c>
      <c r="C9" t="s">
        <v>1</v>
      </c>
    </row>
    <row r="10" spans="1:21" x14ac:dyDescent="0.25">
      <c r="A10" t="s">
        <v>14</v>
      </c>
      <c r="B10" s="13">
        <v>0.2</v>
      </c>
      <c r="C10" t="s">
        <v>2</v>
      </c>
    </row>
    <row r="11" spans="1:21" x14ac:dyDescent="0.25">
      <c r="A11" t="s">
        <v>15</v>
      </c>
      <c r="B11" s="14">
        <v>0.23</v>
      </c>
      <c r="C11" t="s">
        <v>2</v>
      </c>
    </row>
    <row r="12" spans="1:21" x14ac:dyDescent="0.25">
      <c r="B12" s="4"/>
    </row>
    <row r="13" spans="1:21" x14ac:dyDescent="0.25">
      <c r="A13" s="5" t="s">
        <v>16</v>
      </c>
      <c r="B13" s="4"/>
    </row>
    <row r="14" spans="1:21" x14ac:dyDescent="0.25">
      <c r="A14" s="5"/>
      <c r="B14" s="4"/>
    </row>
    <row r="15" spans="1:21" x14ac:dyDescent="0.25">
      <c r="A15" t="s">
        <v>41</v>
      </c>
      <c r="B15" s="12" t="s">
        <v>39</v>
      </c>
      <c r="D15" s="12" t="s">
        <v>17</v>
      </c>
      <c r="F15" s="12" t="s">
        <v>18</v>
      </c>
      <c r="H15" s="12" t="s">
        <v>19</v>
      </c>
      <c r="J15" s="12" t="s">
        <v>20</v>
      </c>
      <c r="L15" s="12" t="s">
        <v>21</v>
      </c>
      <c r="N15" s="12" t="s">
        <v>22</v>
      </c>
      <c r="P15" s="12" t="s">
        <v>23</v>
      </c>
      <c r="R15" s="12" t="s">
        <v>24</v>
      </c>
      <c r="T15" s="12" t="s">
        <v>25</v>
      </c>
    </row>
    <row r="16" spans="1:21" x14ac:dyDescent="0.25">
      <c r="A16" t="s">
        <v>42</v>
      </c>
      <c r="B16" s="15"/>
      <c r="C16" t="s">
        <v>0</v>
      </c>
      <c r="D16" s="15"/>
      <c r="E16" t="s">
        <v>0</v>
      </c>
      <c r="F16" s="15"/>
      <c r="G16" t="s">
        <v>0</v>
      </c>
      <c r="H16" s="15"/>
      <c r="I16" t="s">
        <v>0</v>
      </c>
      <c r="J16" s="15"/>
      <c r="K16" t="s">
        <v>0</v>
      </c>
      <c r="L16" s="15"/>
      <c r="M16" t="s">
        <v>0</v>
      </c>
      <c r="N16" s="15"/>
      <c r="O16" t="s">
        <v>0</v>
      </c>
      <c r="P16" s="15"/>
      <c r="Q16" t="s">
        <v>0</v>
      </c>
      <c r="R16" s="15"/>
      <c r="S16" t="s">
        <v>0</v>
      </c>
      <c r="T16" s="15"/>
      <c r="U16" t="s">
        <v>0</v>
      </c>
    </row>
    <row r="17" spans="1:21" x14ac:dyDescent="0.25">
      <c r="A17" t="s">
        <v>31</v>
      </c>
      <c r="B17" s="14"/>
      <c r="C17" t="s">
        <v>8</v>
      </c>
      <c r="D17" s="14"/>
      <c r="E17" t="s">
        <v>8</v>
      </c>
      <c r="F17" s="14"/>
      <c r="G17" t="s">
        <v>8</v>
      </c>
      <c r="H17" s="14"/>
      <c r="I17" t="s">
        <v>8</v>
      </c>
      <c r="J17" s="14"/>
      <c r="K17" t="s">
        <v>8</v>
      </c>
      <c r="L17" s="14"/>
      <c r="M17" t="s">
        <v>8</v>
      </c>
      <c r="N17" s="14"/>
      <c r="O17" t="s">
        <v>8</v>
      </c>
      <c r="P17" s="14"/>
      <c r="Q17" t="s">
        <v>8</v>
      </c>
      <c r="R17" s="14"/>
      <c r="S17" t="s">
        <v>8</v>
      </c>
      <c r="T17" s="14"/>
      <c r="U17" t="s">
        <v>8</v>
      </c>
    </row>
    <row r="18" spans="1:21" s="9" customFormat="1" x14ac:dyDescent="0.25">
      <c r="B18" s="10"/>
      <c r="D18" s="10"/>
      <c r="F18" s="10"/>
      <c r="H18" s="10"/>
      <c r="J18" s="10"/>
      <c r="L18" s="10"/>
      <c r="N18" s="10"/>
      <c r="P18" s="10"/>
      <c r="R18" s="10"/>
      <c r="T18" s="10"/>
    </row>
    <row r="19" spans="1:21" x14ac:dyDescent="0.25">
      <c r="B19" s="4"/>
    </row>
    <row r="22" spans="1:21" x14ac:dyDescent="0.25">
      <c r="A22" t="s">
        <v>26</v>
      </c>
      <c r="B22" s="12"/>
      <c r="C22" t="s">
        <v>3</v>
      </c>
      <c r="D22" s="12"/>
      <c r="E22" t="s">
        <v>3</v>
      </c>
      <c r="F22" s="12"/>
      <c r="G22" t="s">
        <v>3</v>
      </c>
      <c r="H22" s="12"/>
      <c r="I22" t="s">
        <v>3</v>
      </c>
      <c r="J22" s="12"/>
      <c r="K22" t="s">
        <v>3</v>
      </c>
      <c r="L22" s="12"/>
      <c r="M22" t="s">
        <v>3</v>
      </c>
      <c r="N22" s="12"/>
      <c r="O22" t="s">
        <v>3</v>
      </c>
      <c r="P22" s="12"/>
      <c r="Q22" t="s">
        <v>3</v>
      </c>
      <c r="R22" s="12"/>
      <c r="S22" t="s">
        <v>3</v>
      </c>
      <c r="T22" s="12"/>
      <c r="U22" t="s">
        <v>3</v>
      </c>
    </row>
    <row r="23" spans="1:21" x14ac:dyDescent="0.25">
      <c r="A23" t="s">
        <v>27</v>
      </c>
      <c r="B23" s="14"/>
      <c r="C23" t="s">
        <v>6</v>
      </c>
      <c r="D23" s="14"/>
      <c r="E23" t="s">
        <v>6</v>
      </c>
      <c r="F23" s="14"/>
      <c r="G23" t="s">
        <v>6</v>
      </c>
      <c r="H23" s="14"/>
      <c r="I23" t="s">
        <v>6</v>
      </c>
      <c r="J23" s="14"/>
      <c r="K23" t="s">
        <v>6</v>
      </c>
      <c r="L23" s="14"/>
      <c r="M23" t="s">
        <v>6</v>
      </c>
      <c r="N23" s="14"/>
      <c r="O23" t="s">
        <v>6</v>
      </c>
      <c r="P23" s="14"/>
      <c r="Q23" t="s">
        <v>6</v>
      </c>
      <c r="R23" s="14"/>
      <c r="S23" t="s">
        <v>6</v>
      </c>
      <c r="T23" s="14"/>
      <c r="U23" t="s">
        <v>6</v>
      </c>
    </row>
    <row r="24" spans="1:21" s="9" customFormat="1" x14ac:dyDescent="0.25">
      <c r="B24" s="4"/>
      <c r="D24" s="4"/>
      <c r="F24" s="4"/>
      <c r="H24" s="4"/>
      <c r="J24" s="4"/>
      <c r="L24" s="4"/>
      <c r="N24" s="4"/>
      <c r="P24" s="4"/>
      <c r="R24" s="4"/>
      <c r="T24" s="4"/>
    </row>
    <row r="25" spans="1:21" x14ac:dyDescent="0.25">
      <c r="A25" s="11" t="s">
        <v>40</v>
      </c>
    </row>
    <row r="26" spans="1:21" x14ac:dyDescent="0.25">
      <c r="A26" t="s">
        <v>38</v>
      </c>
      <c r="B26" s="12"/>
      <c r="C26" t="s">
        <v>4</v>
      </c>
      <c r="D26" s="12"/>
      <c r="E26" t="s">
        <v>4</v>
      </c>
      <c r="F26" s="12"/>
      <c r="G26" t="s">
        <v>4</v>
      </c>
      <c r="H26" s="12"/>
      <c r="I26" t="s">
        <v>4</v>
      </c>
      <c r="J26" s="12"/>
      <c r="K26" t="s">
        <v>4</v>
      </c>
      <c r="L26" s="12"/>
      <c r="M26" t="s">
        <v>4</v>
      </c>
      <c r="N26" s="12"/>
      <c r="O26" t="s">
        <v>4</v>
      </c>
      <c r="P26" s="12"/>
      <c r="Q26" t="s">
        <v>4</v>
      </c>
      <c r="R26" s="12"/>
      <c r="S26" t="s">
        <v>4</v>
      </c>
      <c r="T26" s="12"/>
      <c r="U26" t="s">
        <v>4</v>
      </c>
    </row>
    <row r="27" spans="1:21" x14ac:dyDescent="0.25">
      <c r="A27" t="s">
        <v>28</v>
      </c>
      <c r="B27" s="13"/>
      <c r="C27" t="s">
        <v>5</v>
      </c>
      <c r="D27" s="13"/>
      <c r="E27" t="s">
        <v>5</v>
      </c>
      <c r="F27" s="13"/>
      <c r="G27" t="s">
        <v>5</v>
      </c>
      <c r="H27" s="13"/>
      <c r="I27" t="s">
        <v>5</v>
      </c>
      <c r="J27" s="13"/>
      <c r="K27" t="s">
        <v>5</v>
      </c>
      <c r="L27" s="13"/>
      <c r="M27" t="s">
        <v>5</v>
      </c>
      <c r="N27" s="13"/>
      <c r="O27" t="s">
        <v>5</v>
      </c>
      <c r="P27" s="13"/>
      <c r="Q27" t="s">
        <v>5</v>
      </c>
      <c r="R27" s="13"/>
      <c r="S27" t="s">
        <v>5</v>
      </c>
      <c r="T27" s="13"/>
      <c r="U27" t="s">
        <v>5</v>
      </c>
    </row>
    <row r="28" spans="1:21" x14ac:dyDescent="0.25">
      <c r="A28" t="s">
        <v>29</v>
      </c>
      <c r="B28" s="13"/>
      <c r="C28" t="s">
        <v>7</v>
      </c>
      <c r="D28" s="13"/>
      <c r="E28" t="s">
        <v>7</v>
      </c>
      <c r="F28" s="13"/>
      <c r="G28" t="s">
        <v>7</v>
      </c>
      <c r="H28" s="13"/>
      <c r="I28" t="s">
        <v>7</v>
      </c>
      <c r="J28" s="13"/>
      <c r="K28" t="s">
        <v>7</v>
      </c>
      <c r="L28" s="13"/>
      <c r="M28" t="s">
        <v>7</v>
      </c>
      <c r="N28" s="13"/>
      <c r="O28" t="s">
        <v>7</v>
      </c>
      <c r="P28" s="13"/>
      <c r="Q28" t="s">
        <v>7</v>
      </c>
      <c r="R28" s="13"/>
      <c r="S28" t="s">
        <v>7</v>
      </c>
      <c r="T28" s="13"/>
      <c r="U28" t="s">
        <v>7</v>
      </c>
    </row>
    <row r="29" spans="1:21" x14ac:dyDescent="0.25">
      <c r="A29" t="s">
        <v>30</v>
      </c>
      <c r="B29" s="14"/>
      <c r="C29" t="s">
        <v>6</v>
      </c>
      <c r="D29" s="14"/>
      <c r="E29" t="s">
        <v>6</v>
      </c>
      <c r="F29" s="14"/>
      <c r="G29" t="s">
        <v>6</v>
      </c>
      <c r="H29" s="14"/>
      <c r="I29" t="s">
        <v>6</v>
      </c>
      <c r="J29" s="14"/>
      <c r="K29" t="s">
        <v>6</v>
      </c>
      <c r="L29" s="14"/>
      <c r="M29" t="s">
        <v>6</v>
      </c>
      <c r="N29" s="14"/>
      <c r="O29" t="s">
        <v>6</v>
      </c>
      <c r="P29" s="14"/>
      <c r="Q29" t="s">
        <v>6</v>
      </c>
      <c r="R29" s="14"/>
      <c r="S29" t="s">
        <v>6</v>
      </c>
      <c r="T29" s="14"/>
      <c r="U29" t="s">
        <v>6</v>
      </c>
    </row>
    <row r="31" spans="1:21" x14ac:dyDescent="0.25">
      <c r="A31" s="1" t="s">
        <v>32</v>
      </c>
    </row>
    <row r="33" spans="1:21" x14ac:dyDescent="0.25">
      <c r="A33" t="s">
        <v>33</v>
      </c>
      <c r="B33" s="6" t="e">
        <f>IF(ISBLANK(B$22),B$27/(B$28/B$26),B$22)</f>
        <v>#DIV/0!</v>
      </c>
      <c r="C33" t="s">
        <v>3</v>
      </c>
      <c r="D33" s="6" t="e">
        <f>IF(ISBLANK(D$22),D$27/(D$28/D$26),D$22)</f>
        <v>#DIV/0!</v>
      </c>
      <c r="E33" t="s">
        <v>3</v>
      </c>
      <c r="F33" s="6" t="e">
        <f>IF(ISBLANK(F$22),F$27/(F$28/F$26),F$22)</f>
        <v>#DIV/0!</v>
      </c>
      <c r="G33" t="s">
        <v>3</v>
      </c>
      <c r="H33" s="6" t="e">
        <f>IF(ISBLANK(H$22),H$27/(H$28/H$26),H$22)</f>
        <v>#DIV/0!</v>
      </c>
      <c r="I33" t="s">
        <v>3</v>
      </c>
      <c r="J33" s="6" t="e">
        <f>IF(ISBLANK(J$22),J$27/(J$28/J$26),J$22)</f>
        <v>#DIV/0!</v>
      </c>
      <c r="K33" t="s">
        <v>3</v>
      </c>
      <c r="L33" s="6" t="e">
        <f>IF(ISBLANK(L$22),L$27/(L$28/L$26),L$22)</f>
        <v>#DIV/0!</v>
      </c>
      <c r="M33" t="s">
        <v>3</v>
      </c>
      <c r="N33" s="6" t="e">
        <f>IF(ISBLANK(N$22),N$27/(N$28/N$26),N$22)</f>
        <v>#DIV/0!</v>
      </c>
      <c r="O33" t="s">
        <v>3</v>
      </c>
      <c r="P33" s="6" t="e">
        <f>IF(ISBLANK(P$22),P$27/(P$28/P$26),P$22)</f>
        <v>#DIV/0!</v>
      </c>
      <c r="Q33" t="s">
        <v>3</v>
      </c>
      <c r="R33" s="6" t="e">
        <f>IF(ISBLANK(R$22),R$27/(R$28/R$26),R$22)</f>
        <v>#DIV/0!</v>
      </c>
      <c r="S33" t="s">
        <v>3</v>
      </c>
      <c r="T33" s="6" t="e">
        <f>IF(ISBLANK(T$22),T$27/(T$28/T$26),T$22)</f>
        <v>#DIV/0!</v>
      </c>
      <c r="U33" t="s">
        <v>3</v>
      </c>
    </row>
    <row r="34" spans="1:21" x14ac:dyDescent="0.25">
      <c r="A34" t="s">
        <v>34</v>
      </c>
      <c r="B34" s="7" t="e">
        <f>B$33/(8.3144*IF(ISBLANK(B$22),B$29+273,$B$23+273))</f>
        <v>#DIV/0!</v>
      </c>
      <c r="C34" s="2" t="s">
        <v>9</v>
      </c>
      <c r="D34" s="7" t="e">
        <f>D$33/(8.3144*IF(ISBLANK(D$22),D$29+273,$B$23+273))</f>
        <v>#DIV/0!</v>
      </c>
      <c r="E34" s="2" t="s">
        <v>9</v>
      </c>
      <c r="F34" s="7" t="e">
        <f>F$33/(8.3144*IF(ISBLANK(F$22),F$29+273,$B$23+273))</f>
        <v>#DIV/0!</v>
      </c>
      <c r="G34" s="2" t="s">
        <v>9</v>
      </c>
      <c r="H34" s="7" t="e">
        <f>H$33/(8.3144*IF(ISBLANK(H$22),H$29+273,$B$23+273))</f>
        <v>#DIV/0!</v>
      </c>
      <c r="I34" s="2" t="s">
        <v>9</v>
      </c>
      <c r="J34" s="7" t="e">
        <f>J$33/(8.3144*IF(ISBLANK(J$22),J$29+273,$B$23+273))</f>
        <v>#DIV/0!</v>
      </c>
      <c r="K34" s="2" t="s">
        <v>9</v>
      </c>
      <c r="L34" s="7" t="e">
        <f>L$33/(8.3144*IF(ISBLANK(L$22),L$29+273,$B$23+273))</f>
        <v>#DIV/0!</v>
      </c>
      <c r="M34" s="2" t="s">
        <v>9</v>
      </c>
      <c r="N34" s="7" t="e">
        <f>N$33/(8.3144*IF(ISBLANK(N$22),N$29+273,$B$23+273))</f>
        <v>#DIV/0!</v>
      </c>
      <c r="O34" s="2" t="s">
        <v>9</v>
      </c>
      <c r="P34" s="7" t="e">
        <f>P$33/(8.3144*IF(ISBLANK(P$22),P$29+273,$B$23+273))</f>
        <v>#DIV/0!</v>
      </c>
      <c r="Q34" s="2" t="s">
        <v>9</v>
      </c>
      <c r="R34" s="7" t="e">
        <f>R$33/(8.3144*IF(ISBLANK(R$22),R$29+273,$B$23+273))</f>
        <v>#DIV/0!</v>
      </c>
      <c r="S34" s="2" t="s">
        <v>9</v>
      </c>
      <c r="T34" s="7" t="e">
        <f>T$33/(8.3144*IF(ISBLANK(T$22),T$29+273,$B$23+273))</f>
        <v>#DIV/0!</v>
      </c>
      <c r="U34" s="2" t="s">
        <v>9</v>
      </c>
    </row>
    <row r="35" spans="1:21" x14ac:dyDescent="0.25">
      <c r="A35" t="s">
        <v>35</v>
      </c>
      <c r="B35" s="8" t="e">
        <f>B$34*EXP(0.024*(283-IF(ISBLANK(B$22),B$29+273,$B$23+273)))</f>
        <v>#DIV/0!</v>
      </c>
      <c r="C35" s="2" t="s">
        <v>9</v>
      </c>
      <c r="D35" s="8" t="e">
        <f>D$34*EXP(0.024*(283-IF(ISBLANK(D$22),D$29+273,$B$23+273)))</f>
        <v>#DIV/0!</v>
      </c>
      <c r="E35" s="2" t="s">
        <v>9</v>
      </c>
      <c r="F35" s="8" t="e">
        <f>F$34*EXP(0.024*(283-IF(ISBLANK(F$22),F$29+273,$B$23+273)))</f>
        <v>#DIV/0!</v>
      </c>
      <c r="G35" s="2" t="s">
        <v>9</v>
      </c>
      <c r="H35" s="8" t="e">
        <f>H$34*EXP(0.024*(283-IF(ISBLANK(H$22),H$29+273,$B$23+273)))</f>
        <v>#DIV/0!</v>
      </c>
      <c r="I35" s="2" t="s">
        <v>9</v>
      </c>
      <c r="J35" s="8" t="e">
        <f>J$34*EXP(0.024*(283-IF(ISBLANK(J$22),J$29+273,$B$23+273)))</f>
        <v>#DIV/0!</v>
      </c>
      <c r="K35" s="2" t="s">
        <v>9</v>
      </c>
      <c r="L35" s="8" t="e">
        <f>L$34*EXP(0.024*(283-IF(ISBLANK(L$22),L$29+273,$B$23+273)))</f>
        <v>#DIV/0!</v>
      </c>
      <c r="M35" s="2" t="s">
        <v>9</v>
      </c>
      <c r="N35" s="8" t="e">
        <f>N$34*EXP(0.024*(283-IF(ISBLANK(N$22),N$29+273,$B$23+273)))</f>
        <v>#DIV/0!</v>
      </c>
      <c r="O35" s="2" t="s">
        <v>9</v>
      </c>
      <c r="P35" s="8" t="e">
        <f>P$34*EXP(0.024*(283-IF(ISBLANK(P$22),P$29+273,$B$23+273)))</f>
        <v>#DIV/0!</v>
      </c>
      <c r="Q35" s="2" t="s">
        <v>9</v>
      </c>
      <c r="R35" s="8" t="e">
        <f>R$34*EXP(0.024*(283-IF(ISBLANK(R$22),R$29+273,$B$23+273)))</f>
        <v>#DIV/0!</v>
      </c>
      <c r="S35" s="2" t="s">
        <v>9</v>
      </c>
      <c r="T35" s="8" t="e">
        <f>T$34*EXP(0.024*(283-IF(ISBLANK(T$22),T$29+273,$B$23+273)))</f>
        <v>#DIV/0!</v>
      </c>
      <c r="U35" s="2" t="s">
        <v>9</v>
      </c>
    </row>
    <row r="37" spans="1:21" x14ac:dyDescent="0.25">
      <c r="A37" s="1" t="s">
        <v>36</v>
      </c>
    </row>
    <row r="39" spans="1:21" x14ac:dyDescent="0.25">
      <c r="A39" t="s">
        <v>37</v>
      </c>
      <c r="B39" s="3" t="e">
        <f>B$16*(($B$10+$B$11*B$35)/$B$9+(B$17/1000))</f>
        <v>#DIV/0!</v>
      </c>
      <c r="C39" t="s">
        <v>10</v>
      </c>
      <c r="D39" s="3" t="e">
        <f>D$16*(($B$10+$B$11*D$35)/$B$9+(D$17/1000))</f>
        <v>#DIV/0!</v>
      </c>
      <c r="E39" t="s">
        <v>10</v>
      </c>
      <c r="F39" s="3" t="e">
        <f>F$16*(($B$10+$B$11*F$35)/$B$9+(F$17/1000))</f>
        <v>#DIV/0!</v>
      </c>
      <c r="G39" t="s">
        <v>10</v>
      </c>
      <c r="H39" s="3" t="e">
        <f>H$16*(($B$10+$B$11*H$35)/$B$9+(H$17/1000))</f>
        <v>#DIV/0!</v>
      </c>
      <c r="I39" t="s">
        <v>10</v>
      </c>
      <c r="J39" s="3" t="e">
        <f>J$16*(($B$10+$B$11*J$35)/$B$9+(J$17/1000))</f>
        <v>#DIV/0!</v>
      </c>
      <c r="K39" t="s">
        <v>10</v>
      </c>
      <c r="L39" s="3" t="e">
        <f>L$16*(($B$10+$B$11*L$35)/$B$9+(L$17/1000))</f>
        <v>#DIV/0!</v>
      </c>
      <c r="M39" t="s">
        <v>10</v>
      </c>
      <c r="N39" s="3" t="e">
        <f>N$16*(($B$10+$B$11*N$35)/$B$9+(N$17/1000))</f>
        <v>#DIV/0!</v>
      </c>
      <c r="O39" t="s">
        <v>10</v>
      </c>
      <c r="P39" s="3" t="e">
        <f>P$16*(($B$10+$B$11*P$35)/$B$9+(P$17/1000))</f>
        <v>#DIV/0!</v>
      </c>
      <c r="Q39" t="s">
        <v>10</v>
      </c>
      <c r="R39" s="3" t="e">
        <f>R$16*(($B$10+$B$11*R$35)/$B$9+(R$17/1000))</f>
        <v>#DIV/0!</v>
      </c>
      <c r="S39" t="s">
        <v>10</v>
      </c>
      <c r="T39" s="3" t="e">
        <f>T$16*(($B$10+$B$11*T$35)/$B$9+(T$17/1000))</f>
        <v>#DIV/0!</v>
      </c>
      <c r="U39" t="s">
        <v>10</v>
      </c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cornelic</dc:creator>
  <cp:lastModifiedBy>Fierens Tine</cp:lastModifiedBy>
  <dcterms:created xsi:type="dcterms:W3CDTF">2015-04-22T07:13:07Z</dcterms:created>
  <dcterms:modified xsi:type="dcterms:W3CDTF">2015-04-29T10:14:51Z</dcterms:modified>
</cp:coreProperties>
</file>